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5985" activeTab="0"/>
  </bookViews>
  <sheets>
    <sheet name="Rev &amp; Expense Year 1" sheetId="1" r:id="rId1"/>
    <sheet name="Year 2" sheetId="2" r:id="rId2"/>
    <sheet name="Year 3" sheetId="3" r:id="rId3"/>
  </sheets>
  <definedNames>
    <definedName name="_xlnm.Print_Area" localSheetId="0">'Rev &amp; Expense Year 1'!$A$1:$R$39</definedName>
  </definedNames>
  <calcPr fullCalcOnLoad="1"/>
</workbook>
</file>

<file path=xl/sharedStrings.xml><?xml version="1.0" encoding="utf-8"?>
<sst xmlns="http://schemas.openxmlformats.org/spreadsheetml/2006/main" count="53" uniqueCount="43">
  <si>
    <t>MONTH OF</t>
  </si>
  <si>
    <t>May</t>
  </si>
  <si>
    <t>TOTAL</t>
  </si>
  <si>
    <t>CASH IN</t>
  </si>
  <si>
    <t>TOTAL CASH IN</t>
  </si>
  <si>
    <t>CASH OUT</t>
  </si>
  <si>
    <t>TOTAL CASH OUT</t>
  </si>
  <si>
    <t>CASH FLOW SUMMARY</t>
  </si>
  <si>
    <t>OPENING CASH BALANCE</t>
  </si>
  <si>
    <t xml:space="preserve"> TOTAL CASH IN</t>
  </si>
  <si>
    <t xml:space="preserve"> TOTAL CASH OUT</t>
  </si>
  <si>
    <t>CLOSING BALANCE</t>
  </si>
  <si>
    <t>Aug</t>
  </si>
  <si>
    <t>Oct</t>
  </si>
  <si>
    <t>Nov</t>
  </si>
  <si>
    <t>Jan</t>
  </si>
  <si>
    <t>Feb</t>
  </si>
  <si>
    <t>Mar</t>
  </si>
  <si>
    <t>Available to service debt</t>
  </si>
  <si>
    <t>coverage ratio 1.5 X acceptable</t>
  </si>
  <si>
    <t>Start up costs</t>
  </si>
  <si>
    <t>Apr</t>
  </si>
  <si>
    <t>Jun</t>
  </si>
  <si>
    <t>Jul</t>
  </si>
  <si>
    <t>Monthly costs</t>
  </si>
  <si>
    <t>Dec</t>
  </si>
  <si>
    <t>Start up</t>
  </si>
  <si>
    <t>NOTE:</t>
  </si>
  <si>
    <t>% of Sales</t>
  </si>
  <si>
    <t>Sep</t>
  </si>
  <si>
    <t>%</t>
  </si>
  <si>
    <t xml:space="preserve">Inventory &amp; Supplies </t>
  </si>
  <si>
    <t>Rent/Lease</t>
  </si>
  <si>
    <t>CFDC Loan Payments</t>
  </si>
  <si>
    <t>Telephone</t>
  </si>
  <si>
    <t>Owner Drawings</t>
  </si>
  <si>
    <t xml:space="preserve">Equipment </t>
  </si>
  <si>
    <t xml:space="preserve">Supplies &amp; Inventory </t>
  </si>
  <si>
    <t xml:space="preserve">Sales </t>
  </si>
  <si>
    <t xml:space="preserve">Contracts </t>
  </si>
  <si>
    <t xml:space="preserve">Advertising </t>
  </si>
  <si>
    <t xml:space="preserve">Insurance </t>
  </si>
  <si>
    <t>Loan over 3 yrs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</si>
</sst>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0_);\(0\)"/>
    <numFmt numFmtId="175" formatCode="_-* #,##0.000_-;\-* #,##0.000_-;_-* &quot;-&quot;??_-;_-@_-"/>
    <numFmt numFmtId="176" formatCode="0.0%"/>
    <numFmt numFmtId="177" formatCode="_-* #,##0.0_-;\-* #,##0.0_-;_-* &quot;-&quot;?_-;_-@_-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3" fontId="0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Alignment="1">
      <alignment/>
    </xf>
    <xf numFmtId="173" fontId="3" fillId="0" borderId="1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3" fillId="0" borderId="1" xfId="15" applyNumberFormat="1" applyFont="1" applyBorder="1" applyAlignment="1">
      <alignment/>
    </xf>
    <xf numFmtId="173" fontId="3" fillId="0" borderId="0" xfId="15" applyNumberFormat="1" applyFont="1" applyAlignment="1">
      <alignment horizontal="right"/>
    </xf>
    <xf numFmtId="37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173" fontId="3" fillId="0" borderId="2" xfId="15" applyNumberFormat="1" applyFont="1" applyFill="1" applyBorder="1" applyAlignment="1">
      <alignment horizontal="left"/>
    </xf>
    <xf numFmtId="173" fontId="0" fillId="0" borderId="0" xfId="15" applyNumberFormat="1" applyFont="1" applyFill="1" applyBorder="1" applyAlignment="1">
      <alignment horizontal="left"/>
    </xf>
    <xf numFmtId="173" fontId="3" fillId="0" borderId="3" xfId="15" applyNumberFormat="1" applyFont="1" applyFill="1" applyBorder="1" applyAlignment="1">
      <alignment horizontal="left"/>
    </xf>
    <xf numFmtId="37" fontId="0" fillId="0" borderId="3" xfId="15" applyNumberFormat="1" applyFont="1" applyFill="1" applyBorder="1" applyAlignment="1">
      <alignment/>
    </xf>
    <xf numFmtId="173" fontId="4" fillId="0" borderId="0" xfId="15" applyNumberFormat="1" applyFont="1" applyFill="1" applyBorder="1" applyAlignment="1">
      <alignment horizontal="left"/>
    </xf>
    <xf numFmtId="173" fontId="3" fillId="0" borderId="0" xfId="15" applyNumberFormat="1" applyFont="1" applyFill="1" applyBorder="1" applyAlignment="1">
      <alignment horizontal="left"/>
    </xf>
    <xf numFmtId="173" fontId="3" fillId="0" borderId="0" xfId="15" applyNumberFormat="1" applyFont="1" applyFill="1" applyBorder="1" applyAlignment="1">
      <alignment horizontal="left"/>
    </xf>
    <xf numFmtId="173" fontId="3" fillId="0" borderId="0" xfId="15" applyNumberFormat="1" applyFont="1" applyFill="1" applyBorder="1" applyAlignment="1">
      <alignment horizontal="center"/>
    </xf>
    <xf numFmtId="173" fontId="3" fillId="0" borderId="0" xfId="15" applyNumberFormat="1" applyFont="1" applyFill="1" applyBorder="1" applyAlignment="1">
      <alignment horizontal="centerContinuous"/>
    </xf>
    <xf numFmtId="173" fontId="0" fillId="0" borderId="0" xfId="15" applyNumberFormat="1" applyFont="1" applyFill="1" applyBorder="1" applyAlignment="1">
      <alignment horizontal="left"/>
    </xf>
    <xf numFmtId="173" fontId="3" fillId="0" borderId="1" xfId="15" applyNumberFormat="1" applyFont="1" applyFill="1" applyBorder="1" applyAlignment="1">
      <alignment horizontal="left"/>
    </xf>
    <xf numFmtId="37" fontId="3" fillId="0" borderId="1" xfId="15" applyNumberFormat="1" applyFont="1" applyFill="1" applyBorder="1" applyAlignment="1">
      <alignment/>
    </xf>
    <xf numFmtId="173" fontId="3" fillId="0" borderId="3" xfId="15" applyNumberFormat="1" applyFont="1" applyFill="1" applyBorder="1" applyAlignment="1">
      <alignment horizontal="left"/>
    </xf>
    <xf numFmtId="173" fontId="3" fillId="0" borderId="3" xfId="15" applyNumberFormat="1" applyFon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3" fillId="0" borderId="0" xfId="15" applyNumberFormat="1" applyFont="1" applyBorder="1" applyAlignment="1">
      <alignment/>
    </xf>
    <xf numFmtId="37" fontId="0" fillId="0" borderId="3" xfId="15" applyNumberFormat="1" applyFont="1" applyFill="1" applyBorder="1" applyAlignment="1">
      <alignment/>
    </xf>
    <xf numFmtId="43" fontId="0" fillId="0" borderId="0" xfId="15" applyNumberFormat="1" applyFont="1" applyFill="1" applyBorder="1" applyAlignment="1">
      <alignment/>
    </xf>
    <xf numFmtId="37" fontId="0" fillId="0" borderId="2" xfId="15" applyNumberFormat="1" applyFont="1" applyFill="1" applyBorder="1" applyAlignment="1">
      <alignment/>
    </xf>
    <xf numFmtId="173" fontId="0" fillId="0" borderId="0" xfId="15" applyNumberFormat="1" applyFont="1" applyBorder="1" applyAlignment="1">
      <alignment horizontal="right"/>
    </xf>
    <xf numFmtId="10" fontId="3" fillId="0" borderId="0" xfId="21" applyNumberFormat="1" applyFont="1" applyAlignment="1">
      <alignment/>
    </xf>
    <xf numFmtId="9" fontId="0" fillId="0" borderId="0" xfId="21" applyFont="1" applyAlignment="1">
      <alignment/>
    </xf>
    <xf numFmtId="9" fontId="0" fillId="0" borderId="0" xfId="21" applyFont="1" applyBorder="1" applyAlignment="1">
      <alignment/>
    </xf>
    <xf numFmtId="173" fontId="0" fillId="0" borderId="0" xfId="15" applyNumberFormat="1" applyFont="1" applyAlignment="1">
      <alignment horizontal="right"/>
    </xf>
    <xf numFmtId="37" fontId="0" fillId="0" borderId="0" xfId="15" applyNumberFormat="1" applyFont="1" applyFill="1" applyBorder="1" applyAlignment="1">
      <alignment horizontal="right"/>
    </xf>
    <xf numFmtId="173" fontId="0" fillId="0" borderId="0" xfId="15" applyNumberFormat="1" applyFont="1" applyAlignment="1">
      <alignment horizontal="left"/>
    </xf>
    <xf numFmtId="173" fontId="3" fillId="0" borderId="4" xfId="15" applyNumberFormat="1" applyFont="1" applyBorder="1" applyAlignment="1">
      <alignment horizontal="right"/>
    </xf>
    <xf numFmtId="10" fontId="3" fillId="0" borderId="0" xfId="21" applyNumberFormat="1" applyFont="1" applyAlignment="1">
      <alignment horizontal="right"/>
    </xf>
    <xf numFmtId="3" fontId="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SheetLayoutView="85" workbookViewId="0" topLeftCell="A1">
      <selection activeCell="A2" sqref="A2"/>
    </sheetView>
  </sheetViews>
  <sheetFormatPr defaultColWidth="9.140625" defaultRowHeight="12.75"/>
  <cols>
    <col min="1" max="1" width="26.140625" style="1" bestFit="1" customWidth="1"/>
    <col min="2" max="2" width="9.28125" style="1" bestFit="1" customWidth="1"/>
    <col min="3" max="3" width="5.8515625" style="1" bestFit="1" customWidth="1"/>
    <col min="4" max="4" width="36.28125" style="1" bestFit="1" customWidth="1"/>
    <col min="5" max="16" width="7.7109375" style="1" bestFit="1" customWidth="1"/>
    <col min="17" max="17" width="8.7109375" style="1" bestFit="1" customWidth="1"/>
    <col min="18" max="18" width="12.421875" style="1" bestFit="1" customWidth="1"/>
    <col min="19" max="19" width="28.421875" style="1" bestFit="1" customWidth="1"/>
    <col min="20" max="16384" width="9.140625" style="1" customWidth="1"/>
  </cols>
  <sheetData>
    <row r="1" spans="1:17" ht="15">
      <c r="A1" s="16"/>
      <c r="B1" s="19" t="s">
        <v>26</v>
      </c>
      <c r="C1" s="2"/>
      <c r="D1" s="8" t="s">
        <v>0</v>
      </c>
      <c r="E1" s="2" t="s">
        <v>21</v>
      </c>
      <c r="F1" s="2" t="s">
        <v>1</v>
      </c>
      <c r="G1" s="2" t="s">
        <v>22</v>
      </c>
      <c r="H1" s="2" t="s">
        <v>23</v>
      </c>
      <c r="I1" s="2" t="s">
        <v>12</v>
      </c>
      <c r="J1" s="2" t="s">
        <v>29</v>
      </c>
      <c r="K1" s="2" t="s">
        <v>13</v>
      </c>
      <c r="L1" s="2" t="s">
        <v>14</v>
      </c>
      <c r="M1" s="2" t="s">
        <v>25</v>
      </c>
      <c r="N1" s="2" t="s">
        <v>15</v>
      </c>
      <c r="O1" s="2" t="s">
        <v>16</v>
      </c>
      <c r="P1" s="2" t="s">
        <v>17</v>
      </c>
      <c r="Q1" s="2" t="s">
        <v>2</v>
      </c>
    </row>
    <row r="2" spans="1:4" ht="12.75">
      <c r="A2" s="18" t="s">
        <v>3</v>
      </c>
      <c r="B2" s="20"/>
      <c r="C2" s="1" t="s">
        <v>30</v>
      </c>
      <c r="D2" s="3" t="s">
        <v>3</v>
      </c>
    </row>
    <row r="3" spans="1:17" ht="12.75">
      <c r="A3" s="21" t="s">
        <v>42</v>
      </c>
      <c r="B3" s="10">
        <v>8000</v>
      </c>
      <c r="C3" s="33">
        <f>B3/B7</f>
        <v>1</v>
      </c>
      <c r="D3" s="1" t="s">
        <v>38</v>
      </c>
      <c r="E3" s="1">
        <v>800</v>
      </c>
      <c r="F3" s="1">
        <v>1000</v>
      </c>
      <c r="G3" s="1">
        <v>1000</v>
      </c>
      <c r="H3" s="1">
        <v>1000</v>
      </c>
      <c r="I3" s="1">
        <v>1000</v>
      </c>
      <c r="J3" s="1">
        <v>1000</v>
      </c>
      <c r="K3" s="1">
        <v>500</v>
      </c>
      <c r="L3" s="1">
        <v>500</v>
      </c>
      <c r="M3" s="1">
        <v>1000</v>
      </c>
      <c r="N3" s="1">
        <v>1000</v>
      </c>
      <c r="O3" s="1">
        <v>1000</v>
      </c>
      <c r="P3" s="1">
        <v>1000</v>
      </c>
      <c r="Q3" s="1">
        <f>SUM(E3:P3)</f>
        <v>10800</v>
      </c>
    </row>
    <row r="4" spans="3:17" ht="12.75">
      <c r="C4" s="33">
        <f>B4/B7</f>
        <v>0</v>
      </c>
      <c r="D4" s="1" t="s">
        <v>39</v>
      </c>
      <c r="E4" s="1">
        <v>800</v>
      </c>
      <c r="F4" s="1">
        <v>1000</v>
      </c>
      <c r="G4" s="1">
        <v>1000</v>
      </c>
      <c r="H4" s="1">
        <v>1000</v>
      </c>
      <c r="I4" s="1">
        <v>1000</v>
      </c>
      <c r="J4" s="1">
        <v>1000</v>
      </c>
      <c r="K4" s="1">
        <v>500</v>
      </c>
      <c r="L4" s="1">
        <v>500</v>
      </c>
      <c r="M4" s="1">
        <v>1000</v>
      </c>
      <c r="N4" s="1">
        <v>1000</v>
      </c>
      <c r="O4" s="1">
        <v>1000</v>
      </c>
      <c r="P4" s="1">
        <v>1000</v>
      </c>
      <c r="Q4" s="1">
        <f>SUM(E4:P4)</f>
        <v>10800</v>
      </c>
    </row>
    <row r="5" spans="3:17" ht="12.75">
      <c r="C5" s="33">
        <f>B5/B7</f>
        <v>0</v>
      </c>
      <c r="Q5" s="1">
        <f>SUM(E5:P5)</f>
        <v>0</v>
      </c>
    </row>
    <row r="6" spans="3:17" ht="12.75">
      <c r="C6" s="33"/>
      <c r="Q6" s="1">
        <f>SUM(E6:P6)</f>
        <v>0</v>
      </c>
    </row>
    <row r="7" spans="1:17" ht="13.5" thickBot="1">
      <c r="A7" s="24" t="s">
        <v>4</v>
      </c>
      <c r="B7" s="25">
        <f>SUM(B3:B5)</f>
        <v>8000</v>
      </c>
      <c r="C7" s="34">
        <f>SUM(C3:C5)</f>
        <v>1</v>
      </c>
      <c r="E7" s="4">
        <f aca="true" t="shared" si="0" ref="E7:Q7">SUM(E3:E6)</f>
        <v>1600</v>
      </c>
      <c r="F7" s="4">
        <f t="shared" si="0"/>
        <v>2000</v>
      </c>
      <c r="G7" s="4">
        <f t="shared" si="0"/>
        <v>2000</v>
      </c>
      <c r="H7" s="4">
        <f t="shared" si="0"/>
        <v>2000</v>
      </c>
      <c r="I7" s="4">
        <f t="shared" si="0"/>
        <v>2000</v>
      </c>
      <c r="J7" s="4">
        <f t="shared" si="0"/>
        <v>2000</v>
      </c>
      <c r="K7" s="4">
        <f t="shared" si="0"/>
        <v>1000</v>
      </c>
      <c r="L7" s="4">
        <f t="shared" si="0"/>
        <v>1000</v>
      </c>
      <c r="M7" s="4">
        <f t="shared" si="0"/>
        <v>2000</v>
      </c>
      <c r="N7" s="4">
        <f t="shared" si="0"/>
        <v>2000</v>
      </c>
      <c r="O7" s="4">
        <f t="shared" si="0"/>
        <v>2000</v>
      </c>
      <c r="P7" s="4">
        <f t="shared" si="0"/>
        <v>2000</v>
      </c>
      <c r="Q7" s="4">
        <f t="shared" si="0"/>
        <v>21600</v>
      </c>
    </row>
    <row r="8" spans="1:17" ht="12.75">
      <c r="A8" s="17" t="s">
        <v>5</v>
      </c>
      <c r="B8" s="10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8" ht="12.75">
      <c r="A9" s="18" t="s">
        <v>20</v>
      </c>
      <c r="B9" s="10"/>
      <c r="C9" s="6"/>
      <c r="D9" s="3" t="s">
        <v>24</v>
      </c>
      <c r="Q9" s="6"/>
      <c r="R9" s="38" t="s">
        <v>28</v>
      </c>
    </row>
    <row r="10" spans="1:18" ht="12.75">
      <c r="A10" s="1" t="s">
        <v>36</v>
      </c>
      <c r="B10" s="40">
        <v>3000</v>
      </c>
      <c r="C10" s="6"/>
      <c r="D10" s="1" t="s">
        <v>31</v>
      </c>
      <c r="E10" s="1">
        <v>250</v>
      </c>
      <c r="F10" s="1">
        <v>250</v>
      </c>
      <c r="G10" s="1">
        <v>250</v>
      </c>
      <c r="H10" s="1">
        <v>250</v>
      </c>
      <c r="I10" s="1">
        <v>250</v>
      </c>
      <c r="J10" s="1">
        <v>250</v>
      </c>
      <c r="K10" s="1">
        <v>100</v>
      </c>
      <c r="L10" s="1">
        <v>100</v>
      </c>
      <c r="M10" s="1">
        <v>250</v>
      </c>
      <c r="N10" s="1">
        <v>250</v>
      </c>
      <c r="O10" s="1">
        <v>250</v>
      </c>
      <c r="P10" s="1">
        <v>250</v>
      </c>
      <c r="Q10" s="35">
        <f>SUM(D10:P10)</f>
        <v>2700</v>
      </c>
      <c r="R10" s="39">
        <f>SUM(Q10/(Q7))</f>
        <v>0.125</v>
      </c>
    </row>
    <row r="11" spans="1:18" ht="12.75">
      <c r="A11" s="13" t="s">
        <v>37</v>
      </c>
      <c r="B11" s="36">
        <v>2500</v>
      </c>
      <c r="C11" s="6"/>
      <c r="D11" s="1" t="s">
        <v>32</v>
      </c>
      <c r="E11" s="35">
        <v>500</v>
      </c>
      <c r="F11" s="35">
        <v>500</v>
      </c>
      <c r="G11" s="35">
        <v>500</v>
      </c>
      <c r="H11" s="35">
        <v>500</v>
      </c>
      <c r="I11" s="35">
        <v>500</v>
      </c>
      <c r="J11" s="35">
        <v>500</v>
      </c>
      <c r="K11" s="35">
        <v>500</v>
      </c>
      <c r="L11" s="35">
        <v>500</v>
      </c>
      <c r="M11" s="35">
        <v>500</v>
      </c>
      <c r="N11" s="35">
        <v>500</v>
      </c>
      <c r="O11" s="35">
        <v>500</v>
      </c>
      <c r="P11" s="35">
        <v>500</v>
      </c>
      <c r="Q11" s="35">
        <f aca="true" t="shared" si="1" ref="Q11:Q17">SUM(D11:P11)</f>
        <v>6000</v>
      </c>
      <c r="R11" s="39">
        <f>SUM(Q11/(Q7))</f>
        <v>0.2777777777777778</v>
      </c>
    </row>
    <row r="12" spans="1:18" ht="12.75">
      <c r="A12" s="13" t="s">
        <v>40</v>
      </c>
      <c r="B12" s="36">
        <v>500</v>
      </c>
      <c r="C12" s="6"/>
      <c r="D12" s="1" t="s">
        <v>33</v>
      </c>
      <c r="E12" s="35">
        <v>300</v>
      </c>
      <c r="F12" s="35">
        <v>300</v>
      </c>
      <c r="G12" s="35">
        <v>300</v>
      </c>
      <c r="H12" s="35">
        <v>300</v>
      </c>
      <c r="I12" s="35">
        <v>300</v>
      </c>
      <c r="J12" s="35">
        <v>300</v>
      </c>
      <c r="K12" s="35">
        <v>300</v>
      </c>
      <c r="L12" s="35">
        <v>300</v>
      </c>
      <c r="M12" s="35">
        <v>300</v>
      </c>
      <c r="N12" s="35">
        <v>300</v>
      </c>
      <c r="O12" s="35">
        <v>300</v>
      </c>
      <c r="P12" s="35">
        <v>300</v>
      </c>
      <c r="Q12" s="35">
        <f t="shared" si="1"/>
        <v>3600</v>
      </c>
      <c r="R12" s="39">
        <f>SUM(Q12/(Q7))</f>
        <v>0.16666666666666666</v>
      </c>
    </row>
    <row r="13" spans="1:18" ht="12.75">
      <c r="A13" s="13" t="s">
        <v>41</v>
      </c>
      <c r="B13" s="36">
        <v>1200</v>
      </c>
      <c r="C13" s="6"/>
      <c r="D13" s="1" t="s">
        <v>34</v>
      </c>
      <c r="E13" s="35">
        <v>50</v>
      </c>
      <c r="F13" s="35">
        <v>50</v>
      </c>
      <c r="G13" s="35">
        <v>50</v>
      </c>
      <c r="H13" s="35">
        <v>50</v>
      </c>
      <c r="I13" s="35">
        <v>50</v>
      </c>
      <c r="J13" s="35">
        <v>50</v>
      </c>
      <c r="K13" s="35">
        <v>50</v>
      </c>
      <c r="L13" s="35">
        <v>50</v>
      </c>
      <c r="M13" s="35">
        <v>50</v>
      </c>
      <c r="N13" s="35">
        <v>50</v>
      </c>
      <c r="O13" s="35">
        <v>50</v>
      </c>
      <c r="P13" s="35">
        <v>50</v>
      </c>
      <c r="Q13" s="35">
        <f>SUM(D13:P13)</f>
        <v>600</v>
      </c>
      <c r="R13" s="39">
        <f>SUM(Q13/(Q7))</f>
        <v>0.027777777777777776</v>
      </c>
    </row>
    <row r="14" spans="1:18" ht="12.75">
      <c r="A14" s="13"/>
      <c r="B14" s="36"/>
      <c r="C14" s="6"/>
      <c r="D14" s="1" t="s">
        <v>35</v>
      </c>
      <c r="E14" s="1">
        <v>500</v>
      </c>
      <c r="F14" s="1">
        <v>600</v>
      </c>
      <c r="G14" s="1">
        <v>600</v>
      </c>
      <c r="H14" s="1">
        <v>600</v>
      </c>
      <c r="I14" s="1">
        <v>600</v>
      </c>
      <c r="J14" s="1">
        <v>600</v>
      </c>
      <c r="K14" s="1">
        <v>400</v>
      </c>
      <c r="L14" s="1">
        <v>400</v>
      </c>
      <c r="M14" s="1">
        <v>600</v>
      </c>
      <c r="N14" s="1">
        <v>600</v>
      </c>
      <c r="O14" s="1">
        <v>600</v>
      </c>
      <c r="P14" s="1">
        <v>600</v>
      </c>
      <c r="Q14" s="35">
        <f>SUM(D14:P14)</f>
        <v>6700</v>
      </c>
      <c r="R14" s="39">
        <f>SUM(Q14/(Q7))</f>
        <v>0.3101851851851852</v>
      </c>
    </row>
    <row r="15" spans="1:18" ht="12.75">
      <c r="A15" s="13"/>
      <c r="B15" s="36"/>
      <c r="C15" s="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>
        <f t="shared" si="1"/>
        <v>0</v>
      </c>
      <c r="R15" s="39">
        <f>SUM(Q15/(Q7))</f>
        <v>0</v>
      </c>
    </row>
    <row r="16" spans="1:18" ht="12.75">
      <c r="A16" s="13"/>
      <c r="B16" s="36"/>
      <c r="C16" s="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>
        <f t="shared" si="1"/>
        <v>0</v>
      </c>
      <c r="R16" s="39">
        <f>SUM(Q16/(Q7))</f>
        <v>0</v>
      </c>
    </row>
    <row r="17" spans="1:18" ht="12.75">
      <c r="A17" s="13"/>
      <c r="B17" s="36"/>
      <c r="C17" s="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>
        <f t="shared" si="1"/>
        <v>0</v>
      </c>
      <c r="R17" s="39">
        <f>SUM(Q17/(Q7))</f>
        <v>0</v>
      </c>
    </row>
    <row r="18" spans="4:18" ht="12.75">
      <c r="D18" s="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>
        <f>SUM(C18:P18)</f>
        <v>0</v>
      </c>
      <c r="R18" s="39">
        <f>SUM(Q18/(Q7))</f>
        <v>0</v>
      </c>
    </row>
    <row r="19" spans="3:18" ht="12" customHeight="1">
      <c r="C19" s="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>
        <f aca="true" t="shared" si="2" ref="Q19:Q26">SUM(D19:P19)</f>
        <v>0</v>
      </c>
      <c r="R19" s="39">
        <f>SUM(Q19/(Q7))</f>
        <v>0</v>
      </c>
    </row>
    <row r="20" spans="1:18" ht="12.75">
      <c r="A20" s="13"/>
      <c r="B20" s="36"/>
      <c r="C20" s="6"/>
      <c r="D20" s="6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>
        <f t="shared" si="2"/>
        <v>0</v>
      </c>
      <c r="R20" s="39">
        <f>SUM(Q20/(Q7))</f>
        <v>0</v>
      </c>
    </row>
    <row r="21" spans="2:18" ht="12.75">
      <c r="B21" s="35"/>
      <c r="C21" s="6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>
        <f t="shared" si="2"/>
        <v>0</v>
      </c>
      <c r="R21" s="39">
        <f>SUM(Q21/(Q7))</f>
        <v>0</v>
      </c>
    </row>
    <row r="22" spans="1:18" ht="12.75">
      <c r="A22" s="13"/>
      <c r="B22" s="36"/>
      <c r="C22" s="6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>
        <f t="shared" si="2"/>
        <v>0</v>
      </c>
      <c r="R22" s="39">
        <f>SUM(Q22/(Q7))</f>
        <v>0</v>
      </c>
    </row>
    <row r="23" spans="1:18" ht="12.75">
      <c r="A23" s="13"/>
      <c r="B23" s="36"/>
      <c r="C23" s="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>
        <f t="shared" si="2"/>
        <v>0</v>
      </c>
      <c r="R23" s="39">
        <f>SUM(Q23/(Q7))</f>
        <v>0</v>
      </c>
    </row>
    <row r="24" spans="1:18" ht="12.75">
      <c r="A24" s="13"/>
      <c r="B24" s="36"/>
      <c r="C24" s="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>
        <f t="shared" si="2"/>
        <v>0</v>
      </c>
      <c r="R24" s="39">
        <f>SUM(Q24/(Q7))</f>
        <v>0</v>
      </c>
    </row>
    <row r="25" spans="2:18" ht="12.75">
      <c r="B25" s="37"/>
      <c r="C25" s="6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f t="shared" si="2"/>
        <v>0</v>
      </c>
      <c r="R25" s="39">
        <f>SUM(Q25/(Q7))</f>
        <v>0</v>
      </c>
    </row>
    <row r="26" spans="3:18" ht="12.75">
      <c r="C26" s="6"/>
      <c r="D26" s="6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>
        <f t="shared" si="2"/>
        <v>0</v>
      </c>
      <c r="R26" s="39">
        <f>SUM(Q26/(Q7))</f>
        <v>0</v>
      </c>
    </row>
    <row r="27" spans="1:19" ht="13.5" thickBot="1">
      <c r="A27" s="22" t="s">
        <v>6</v>
      </c>
      <c r="B27" s="23">
        <f>SUM(B9:B26)</f>
        <v>7200</v>
      </c>
      <c r="C27"/>
      <c r="D27" s="7" t="s">
        <v>6</v>
      </c>
      <c r="E27" s="7">
        <f aca="true" t="shared" si="3" ref="E27:P27">SUM(E10:E26)</f>
        <v>1600</v>
      </c>
      <c r="F27" s="7">
        <f t="shared" si="3"/>
        <v>1700</v>
      </c>
      <c r="G27" s="7">
        <f t="shared" si="3"/>
        <v>1700</v>
      </c>
      <c r="H27" s="7">
        <f t="shared" si="3"/>
        <v>1700</v>
      </c>
      <c r="I27" s="7">
        <f>SUM(I10:I26)</f>
        <v>1700</v>
      </c>
      <c r="J27" s="7">
        <f t="shared" si="3"/>
        <v>1700</v>
      </c>
      <c r="K27" s="7">
        <f t="shared" si="3"/>
        <v>1350</v>
      </c>
      <c r="L27" s="7">
        <f t="shared" si="3"/>
        <v>1350</v>
      </c>
      <c r="M27" s="7">
        <f t="shared" si="3"/>
        <v>1700</v>
      </c>
      <c r="N27" s="7">
        <f t="shared" si="3"/>
        <v>1700</v>
      </c>
      <c r="O27" s="7">
        <f t="shared" si="3"/>
        <v>1700</v>
      </c>
      <c r="P27" s="7">
        <f t="shared" si="3"/>
        <v>1700</v>
      </c>
      <c r="Q27" s="7">
        <f>SUM(Q9:Q26)</f>
        <v>19600</v>
      </c>
      <c r="R27" s="32">
        <f>SUM(R10:R26)</f>
        <v>0.9074074074074074</v>
      </c>
      <c r="S27" s="5"/>
    </row>
    <row r="28" spans="1:19" ht="14.25" thickBot="1" thickTop="1">
      <c r="A28" s="13"/>
      <c r="B28" s="11"/>
      <c r="C28"/>
      <c r="D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10"/>
      <c r="S28" s="10"/>
    </row>
    <row r="29" spans="1:19" ht="12.75">
      <c r="A29" s="12" t="s">
        <v>7</v>
      </c>
      <c r="B29" s="30"/>
      <c r="C29"/>
      <c r="D29" s="12" t="s">
        <v>7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0"/>
      <c r="S29" s="10"/>
    </row>
    <row r="30" spans="1:17" ht="12.75">
      <c r="A30" s="13" t="s">
        <v>8</v>
      </c>
      <c r="B30" s="26"/>
      <c r="C30"/>
      <c r="D30" s="13" t="s">
        <v>8</v>
      </c>
      <c r="E30" s="11">
        <f>+B33</f>
        <v>800</v>
      </c>
      <c r="F30" s="11">
        <f>+E33</f>
        <v>800</v>
      </c>
      <c r="G30" s="11">
        <f>+F33</f>
        <v>1100</v>
      </c>
      <c r="H30" s="11">
        <f aca="true" t="shared" si="4" ref="H30:O30">G33</f>
        <v>1400</v>
      </c>
      <c r="I30" s="11">
        <f t="shared" si="4"/>
        <v>1700</v>
      </c>
      <c r="J30" s="11">
        <f t="shared" si="4"/>
        <v>2000</v>
      </c>
      <c r="K30" s="11">
        <f>+J33</f>
        <v>2300</v>
      </c>
      <c r="L30" s="11">
        <f>+K33</f>
        <v>1950</v>
      </c>
      <c r="M30" s="11">
        <f t="shared" si="4"/>
        <v>1600</v>
      </c>
      <c r="N30" s="11">
        <f t="shared" si="4"/>
        <v>1900</v>
      </c>
      <c r="O30" s="11">
        <f t="shared" si="4"/>
        <v>2200</v>
      </c>
      <c r="P30" s="11">
        <f>O33</f>
        <v>2500</v>
      </c>
      <c r="Q30" s="11">
        <f>+P33</f>
        <v>2800</v>
      </c>
    </row>
    <row r="31" spans="1:17" ht="12.75">
      <c r="A31" s="13" t="s">
        <v>9</v>
      </c>
      <c r="B31" s="26">
        <f>+B7</f>
        <v>8000</v>
      </c>
      <c r="C31"/>
      <c r="D31" s="13" t="s">
        <v>9</v>
      </c>
      <c r="E31" s="11">
        <f aca="true" t="shared" si="5" ref="E31:P31">E7</f>
        <v>1600</v>
      </c>
      <c r="F31" s="11">
        <f t="shared" si="5"/>
        <v>2000</v>
      </c>
      <c r="G31" s="11">
        <f t="shared" si="5"/>
        <v>2000</v>
      </c>
      <c r="H31" s="11">
        <f t="shared" si="5"/>
        <v>2000</v>
      </c>
      <c r="I31" s="11">
        <f t="shared" si="5"/>
        <v>2000</v>
      </c>
      <c r="J31" s="11">
        <f t="shared" si="5"/>
        <v>2000</v>
      </c>
      <c r="K31" s="11">
        <f t="shared" si="5"/>
        <v>1000</v>
      </c>
      <c r="L31" s="11">
        <f t="shared" si="5"/>
        <v>1000</v>
      </c>
      <c r="M31" s="11">
        <f t="shared" si="5"/>
        <v>2000</v>
      </c>
      <c r="N31" s="11">
        <f t="shared" si="5"/>
        <v>2000</v>
      </c>
      <c r="O31" s="11">
        <f t="shared" si="5"/>
        <v>2000</v>
      </c>
      <c r="P31" s="11">
        <f t="shared" si="5"/>
        <v>2000</v>
      </c>
      <c r="Q31" s="11">
        <f>SUM(D31:P31)</f>
        <v>21600</v>
      </c>
    </row>
    <row r="32" spans="1:18" ht="12.75">
      <c r="A32" s="13" t="s">
        <v>10</v>
      </c>
      <c r="B32" s="26">
        <f>+B27</f>
        <v>7200</v>
      </c>
      <c r="D32" s="13" t="s">
        <v>10</v>
      </c>
      <c r="E32" s="11">
        <f aca="true" t="shared" si="6" ref="E32:P32">E27</f>
        <v>1600</v>
      </c>
      <c r="F32" s="11">
        <f t="shared" si="6"/>
        <v>1700</v>
      </c>
      <c r="G32" s="11">
        <f t="shared" si="6"/>
        <v>1700</v>
      </c>
      <c r="H32" s="11">
        <f t="shared" si="6"/>
        <v>1700</v>
      </c>
      <c r="I32" s="11">
        <f t="shared" si="6"/>
        <v>1700</v>
      </c>
      <c r="J32" s="11">
        <f t="shared" si="6"/>
        <v>1700</v>
      </c>
      <c r="K32" s="11">
        <f t="shared" si="6"/>
        <v>1350</v>
      </c>
      <c r="L32" s="11">
        <f t="shared" si="6"/>
        <v>1350</v>
      </c>
      <c r="M32" s="11">
        <f t="shared" si="6"/>
        <v>1700</v>
      </c>
      <c r="N32" s="11">
        <f t="shared" si="6"/>
        <v>1700</v>
      </c>
      <c r="O32" s="11">
        <f t="shared" si="6"/>
        <v>1700</v>
      </c>
      <c r="P32" s="11">
        <f t="shared" si="6"/>
        <v>1700</v>
      </c>
      <c r="Q32" s="11">
        <f>SUM(D32:P32)</f>
        <v>19600</v>
      </c>
      <c r="R32" s="5"/>
    </row>
    <row r="33" spans="1:19" ht="13.5" thickBot="1">
      <c r="A33" s="14" t="s">
        <v>11</v>
      </c>
      <c r="B33" s="28">
        <f>SUM(B30+B31-B32)</f>
        <v>800</v>
      </c>
      <c r="D33" s="14" t="s">
        <v>11</v>
      </c>
      <c r="E33" s="15">
        <f>SUM(E30+E31)-E32</f>
        <v>800</v>
      </c>
      <c r="F33" s="15">
        <f>SUM(F30+F31)-F32</f>
        <v>1100</v>
      </c>
      <c r="G33" s="15">
        <f>SUM(G30:G31)-G32</f>
        <v>1400</v>
      </c>
      <c r="H33" s="15">
        <f>SUM(H30:H31)-H32</f>
        <v>1700</v>
      </c>
      <c r="I33" s="15">
        <f aca="true" t="shared" si="7" ref="I33:O33">SUM(I30+I31)-I32</f>
        <v>2000</v>
      </c>
      <c r="J33" s="15">
        <f t="shared" si="7"/>
        <v>2300</v>
      </c>
      <c r="K33" s="15">
        <f t="shared" si="7"/>
        <v>1950</v>
      </c>
      <c r="L33" s="15">
        <f t="shared" si="7"/>
        <v>1600</v>
      </c>
      <c r="M33" s="15">
        <f t="shared" si="7"/>
        <v>1900</v>
      </c>
      <c r="N33" s="15">
        <f t="shared" si="7"/>
        <v>2200</v>
      </c>
      <c r="O33" s="15">
        <f t="shared" si="7"/>
        <v>2500</v>
      </c>
      <c r="P33" s="15">
        <f>SUM(P30+P31)-P32</f>
        <v>2800</v>
      </c>
      <c r="Q33" s="15">
        <f>SUM(Q30+Q31)-Q32</f>
        <v>4800</v>
      </c>
      <c r="R33" s="5"/>
      <c r="S33" s="5"/>
    </row>
    <row r="35" spans="15:17" ht="12.75">
      <c r="O35" s="31" t="s">
        <v>27</v>
      </c>
      <c r="P35" s="10">
        <f>SUM(Q30+Q26)</f>
        <v>2800</v>
      </c>
      <c r="Q35" s="10" t="s">
        <v>18</v>
      </c>
    </row>
    <row r="36" spans="7:17" ht="12.75">
      <c r="G36" s="5"/>
      <c r="H36" s="5"/>
      <c r="I36" s="5"/>
      <c r="O36" s="5"/>
      <c r="P36" s="29" t="e">
        <f>P35/Q26</f>
        <v>#DIV/0!</v>
      </c>
      <c r="Q36" s="10" t="s">
        <v>19</v>
      </c>
    </row>
    <row r="37" spans="7:9" ht="12.75">
      <c r="G37" s="5"/>
      <c r="H37" s="5"/>
      <c r="I37" s="5"/>
    </row>
    <row r="38" spans="4:9" ht="12.75">
      <c r="D38" s="5"/>
      <c r="E38" s="5"/>
      <c r="F38" s="5"/>
      <c r="G38" s="5"/>
      <c r="H38" s="5"/>
      <c r="I38" s="5"/>
    </row>
  </sheetData>
  <printOptions horizontalCentered="1" verticalCentered="1"/>
  <pageMargins left="0.31496062992125984" right="0.4330708661417323" top="0.7086614173228347" bottom="0.6692913385826772" header="0.3937007874015748" footer="0.4330708661417323"/>
  <pageSetup fitToHeight="1" fitToWidth="1" horizontalDpi="300" verticalDpi="300" orientation="landscape" scale="69" r:id="rId1"/>
  <headerFooter alignWithMargins="0">
    <oddHeader>&amp;RRevenue &amp; Expense projection for the period ending Feb 2006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workbookViewId="0" topLeftCell="G3">
      <selection activeCell="K9" sqref="K9"/>
    </sheetView>
  </sheetViews>
  <sheetFormatPr defaultColWidth="9.140625" defaultRowHeight="12.75"/>
  <cols>
    <col min="1" max="1" width="36.28125" style="1" bestFit="1" customWidth="1"/>
    <col min="2" max="12" width="7.7109375" style="1" bestFit="1" customWidth="1"/>
    <col min="13" max="13" width="8.28125" style="1" customWidth="1"/>
    <col min="14" max="14" width="8.7109375" style="1" bestFit="1" customWidth="1"/>
    <col min="15" max="15" width="11.421875" style="1" bestFit="1" customWidth="1"/>
  </cols>
  <sheetData>
    <row r="1" spans="1:14" ht="12.75">
      <c r="A1" s="8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12.75">
      <c r="A2" s="3"/>
    </row>
    <row r="7" spans="2:14" ht="13.5" thickBo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3.5" thickTop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5" ht="12.75">
      <c r="A9" s="3"/>
      <c r="N9" s="6"/>
      <c r="O9" s="38"/>
    </row>
    <row r="10" spans="2:15" ht="12.75"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9"/>
    </row>
    <row r="11" spans="2:15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9"/>
    </row>
    <row r="12" spans="2:15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9"/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9"/>
    </row>
    <row r="14" spans="2:15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9"/>
    </row>
    <row r="15" spans="2:15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</row>
    <row r="16" spans="2:15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9"/>
    </row>
    <row r="17" spans="2:15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9"/>
    </row>
    <row r="18" spans="1:15" ht="12.75">
      <c r="A18" s="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9"/>
    </row>
    <row r="19" spans="2:15" ht="12.7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9"/>
    </row>
    <row r="20" spans="1:15" ht="12.75">
      <c r="A20" s="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9"/>
    </row>
    <row r="21" spans="2:15" ht="12.75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/>
    </row>
    <row r="22" spans="2:15" ht="12.7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/>
    </row>
    <row r="23" spans="2:15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9"/>
    </row>
    <row r="24" spans="2:15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9"/>
    </row>
    <row r="25" spans="2:15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9"/>
    </row>
    <row r="26" spans="1:15" ht="12.75">
      <c r="A26" s="6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9"/>
    </row>
    <row r="27" spans="1:15" ht="13.5" thickBo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2"/>
    </row>
    <row r="28" spans="1:15" ht="14.25" thickBot="1" thickTop="1">
      <c r="A28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10"/>
    </row>
    <row r="29" spans="1:15" ht="12.75">
      <c r="A29" s="12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</row>
    <row r="30" spans="1:14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5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5"/>
    </row>
    <row r="33" spans="1:15" ht="13.5" thickBo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5"/>
    </row>
    <row r="35" spans="11:13" ht="12.75">
      <c r="K35" s="31" t="s">
        <v>27</v>
      </c>
      <c r="L35" s="10">
        <f>SUM(N30+N26)</f>
        <v>0</v>
      </c>
      <c r="M35" s="10" t="s">
        <v>18</v>
      </c>
    </row>
    <row r="36" spans="4:13" ht="12.75">
      <c r="D36" s="5"/>
      <c r="E36" s="5"/>
      <c r="F36" s="5"/>
      <c r="K36" s="5"/>
      <c r="L36" s="29" t="e">
        <f>L35/N26</f>
        <v>#DIV/0!</v>
      </c>
      <c r="M36" s="10" t="s">
        <v>19</v>
      </c>
    </row>
    <row r="37" spans="4:6" ht="12.75">
      <c r="D37" s="5"/>
      <c r="E37" s="5"/>
      <c r="F37" s="5"/>
    </row>
    <row r="38" spans="1:6" ht="12.75">
      <c r="A38" s="5"/>
      <c r="B38" s="5"/>
      <c r="C38" s="5"/>
      <c r="D38" s="5"/>
      <c r="E38" s="5"/>
      <c r="F38" s="5"/>
    </row>
  </sheetData>
  <printOptions/>
  <pageMargins left="0.75" right="0.75" top="1" bottom="1" header="0.5" footer="0.5"/>
  <pageSetup fitToHeight="1" fitToWidth="1" horizontalDpi="600" verticalDpi="600" orientation="landscape" scale="82" r:id="rId1"/>
  <headerFooter alignWithMargins="0">
    <oddHeader>&amp;LYear Two&amp;Csunsetlandscaping.ca&amp;RRevenue &amp; Expense Projection for the year ending May 2005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9"/>
  <sheetViews>
    <sheetView workbookViewId="0" topLeftCell="A1">
      <selection activeCell="A1" sqref="A1"/>
    </sheetView>
  </sheetViews>
  <sheetFormatPr defaultColWidth="9.140625" defaultRowHeight="12.75"/>
  <cols>
    <col min="1" max="1" width="32.28125" style="1" customWidth="1"/>
    <col min="2" max="13" width="7.7109375" style="1" bestFit="1" customWidth="1"/>
    <col min="14" max="14" width="8.7109375" style="1" bestFit="1" customWidth="1"/>
    <col min="15" max="15" width="11.421875" style="1" bestFit="1" customWidth="1"/>
  </cols>
  <sheetData>
    <row r="2" spans="1:14" ht="12.75">
      <c r="A2" s="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2.75">
      <c r="A3" s="3"/>
    </row>
    <row r="8" spans="2:14" ht="13.5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3.5" thickTop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5" ht="12.75">
      <c r="A10" s="3"/>
      <c r="N10" s="6"/>
      <c r="O10" s="38"/>
    </row>
    <row r="11" spans="2:15" ht="12.75"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9"/>
    </row>
    <row r="12" spans="2:15" ht="12.75"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9"/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9"/>
    </row>
    <row r="14" spans="2:15" ht="12.75"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9"/>
    </row>
    <row r="15" spans="2:15" ht="12.7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9"/>
    </row>
    <row r="16" spans="2:15" ht="12.75"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9"/>
    </row>
    <row r="17" spans="2:15" ht="12.75"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9"/>
    </row>
    <row r="18" spans="2:15" ht="12.75"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9"/>
    </row>
    <row r="19" spans="1:15" ht="12.75">
      <c r="A19" s="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9"/>
    </row>
    <row r="20" spans="2:15" ht="12.75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9"/>
    </row>
    <row r="21" spans="1:15" ht="12.75">
      <c r="A21" s="6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9"/>
    </row>
    <row r="22" spans="2:15" ht="12.75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9"/>
    </row>
    <row r="23" spans="2:15" ht="12.75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9"/>
    </row>
    <row r="24" spans="2:15" ht="12.75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9"/>
    </row>
    <row r="25" spans="2:15" ht="12.75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9"/>
    </row>
    <row r="26" spans="2:15" ht="12.7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9"/>
    </row>
    <row r="27" spans="1:15" ht="12.75">
      <c r="A27" s="6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9"/>
    </row>
    <row r="28" spans="1:15" ht="13.5" thickBo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2"/>
    </row>
    <row r="29" spans="1:15" ht="14.25" thickBot="1" thickTop="1">
      <c r="A29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0"/>
    </row>
    <row r="30" spans="1:15" ht="12.75">
      <c r="A30" s="12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</row>
    <row r="31" spans="1:14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5"/>
    </row>
    <row r="34" spans="1:15" ht="13.5" thickBo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5"/>
    </row>
    <row r="36" spans="10:11" ht="12.75">
      <c r="J36" s="31"/>
      <c r="K36" s="10"/>
    </row>
    <row r="37" spans="4:12" ht="12.75">
      <c r="D37" s="5"/>
      <c r="E37" s="5"/>
      <c r="F37" s="5"/>
      <c r="J37" s="5"/>
      <c r="K37" s="29"/>
      <c r="L37" s="10"/>
    </row>
    <row r="38" spans="4:12" ht="12.75">
      <c r="D38" s="5"/>
      <c r="E38" s="5"/>
      <c r="F38" s="5"/>
      <c r="L38" s="10"/>
    </row>
    <row r="39" spans="1:6" ht="12.75">
      <c r="A39" s="5"/>
      <c r="B39" s="5"/>
      <c r="C39" s="5"/>
      <c r="D39" s="5"/>
      <c r="E39" s="5"/>
      <c r="F39" s="5"/>
    </row>
  </sheetData>
  <printOptions/>
  <pageMargins left="0.23" right="0.21" top="0.37" bottom="0.26" header="0.17" footer="0.17"/>
  <pageSetup fitToHeight="1" fitToWidth="1" horizontalDpi="600" verticalDpi="600" orientation="landscape" scale="94" r:id="rId1"/>
  <headerFooter alignWithMargins="0">
    <oddHeader>&amp;LYear Three&amp;Csunsetlandscaping.ca&amp;RRevenue &amp; Expense Projections for the year ending May 2006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 Everything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Virtual everything</dc:creator>
  <cp:keywords/>
  <dc:description/>
  <cp:lastModifiedBy>Carmie</cp:lastModifiedBy>
  <cp:lastPrinted>2005-02-28T22:44:58Z</cp:lastPrinted>
  <dcterms:created xsi:type="dcterms:W3CDTF">1999-10-08T18:21:10Z</dcterms:created>
  <dcterms:modified xsi:type="dcterms:W3CDTF">2005-03-03T18:05:32Z</dcterms:modified>
  <cp:category/>
  <cp:version/>
  <cp:contentType/>
  <cp:contentStatus/>
</cp:coreProperties>
</file>